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840" activeTab="8"/>
  </bookViews>
  <sheets>
    <sheet name="январь" sheetId="11" r:id="rId1"/>
    <sheet name="февраль" sheetId="12" r:id="rId2"/>
    <sheet name="март" sheetId="13" r:id="rId3"/>
    <sheet name="апрель" sheetId="14" r:id="rId4"/>
    <sheet name="Май" sheetId="15" r:id="rId5"/>
    <sheet name="Июнь" sheetId="16" r:id="rId6"/>
    <sheet name="Июль" sheetId="17" r:id="rId7"/>
    <sheet name="Август" sheetId="18" r:id="rId8"/>
    <sheet name="Сентябрь" sheetId="19" r:id="rId9"/>
  </sheets>
  <definedNames>
    <definedName name="_xlnm.Print_Area" localSheetId="3">апрель!$A$1:$H$16</definedName>
    <definedName name="_xlnm.Print_Area" localSheetId="2">март!$A$1:$H$16</definedName>
    <definedName name="_xlnm.Print_Area" localSheetId="1">февраль!$A$1:$H$16</definedName>
    <definedName name="_xlnm.Print_Area" localSheetId="0">январь!$A$1:$H$16</definedName>
  </definedNames>
  <calcPr calcId="145621"/>
</workbook>
</file>

<file path=xl/calcChain.xml><?xml version="1.0" encoding="utf-8"?>
<calcChain xmlns="http://schemas.openxmlformats.org/spreadsheetml/2006/main">
  <c r="D13" i="19" l="1"/>
  <c r="F14" i="19"/>
  <c r="D14" i="19"/>
  <c r="H12" i="19"/>
  <c r="H11" i="19"/>
  <c r="F10" i="19"/>
  <c r="D10" i="19"/>
  <c r="H9" i="19"/>
  <c r="H8" i="19"/>
  <c r="H7" i="19"/>
  <c r="D13" i="18"/>
  <c r="D13" i="17"/>
  <c r="D13" i="16"/>
  <c r="D13" i="15"/>
  <c r="H14" i="19" l="1"/>
  <c r="H10" i="19"/>
  <c r="H13" i="19"/>
  <c r="F14" i="18"/>
  <c r="D14" i="18"/>
  <c r="H14" i="18" s="1"/>
  <c r="H13" i="18"/>
  <c r="H12" i="18"/>
  <c r="H11" i="18"/>
  <c r="F10" i="18"/>
  <c r="D10" i="18"/>
  <c r="H9" i="18"/>
  <c r="H8" i="18"/>
  <c r="H10" i="18" s="1"/>
  <c r="H7" i="18"/>
  <c r="F14" i="17"/>
  <c r="D14" i="17"/>
  <c r="H12" i="17"/>
  <c r="H11" i="17"/>
  <c r="F10" i="17"/>
  <c r="D10" i="17"/>
  <c r="H9" i="17"/>
  <c r="H8" i="17"/>
  <c r="H7" i="17"/>
  <c r="F14" i="16"/>
  <c r="D14" i="16"/>
  <c r="H14" i="16" s="1"/>
  <c r="H13" i="16"/>
  <c r="H12" i="16"/>
  <c r="H11" i="16"/>
  <c r="F10" i="16"/>
  <c r="D10" i="16"/>
  <c r="H9" i="16"/>
  <c r="H8" i="16"/>
  <c r="H10" i="16" s="1"/>
  <c r="H7" i="16"/>
  <c r="F14" i="15"/>
  <c r="D14" i="15"/>
  <c r="H12" i="15"/>
  <c r="H11" i="15"/>
  <c r="F10" i="15"/>
  <c r="D10" i="15"/>
  <c r="H9" i="15"/>
  <c r="H8" i="15"/>
  <c r="H7" i="15"/>
  <c r="H14" i="17" l="1"/>
  <c r="H10" i="17"/>
  <c r="H14" i="15"/>
  <c r="H10" i="15"/>
  <c r="H13" i="17"/>
  <c r="H13" i="15"/>
  <c r="D13" i="14"/>
  <c r="D13" i="13"/>
  <c r="D13" i="12"/>
  <c r="F14" i="14"/>
  <c r="D14" i="14"/>
  <c r="H12" i="14"/>
  <c r="H11" i="14"/>
  <c r="F10" i="14"/>
  <c r="D10" i="14"/>
  <c r="H9" i="14"/>
  <c r="H8" i="14"/>
  <c r="H7" i="14"/>
  <c r="F14" i="13"/>
  <c r="H13" i="13"/>
  <c r="H12" i="13"/>
  <c r="H11" i="13"/>
  <c r="F10" i="13"/>
  <c r="D10" i="13"/>
  <c r="H9" i="13"/>
  <c r="H8" i="13"/>
  <c r="H7" i="13"/>
  <c r="F14" i="12"/>
  <c r="D14" i="12"/>
  <c r="H12" i="12"/>
  <c r="H11" i="12"/>
  <c r="F10" i="12"/>
  <c r="D10" i="12"/>
  <c r="H9" i="12"/>
  <c r="H8" i="12"/>
  <c r="H7" i="12"/>
  <c r="D13" i="11"/>
  <c r="H10" i="14" l="1"/>
  <c r="H14" i="14"/>
  <c r="H10" i="13"/>
  <c r="H10" i="12"/>
  <c r="H14" i="12"/>
  <c r="H13" i="14"/>
  <c r="D14" i="13"/>
  <c r="H14" i="13" s="1"/>
  <c r="H13" i="12"/>
  <c r="D10" i="11"/>
  <c r="F14" i="11" l="1"/>
  <c r="H12" i="11"/>
  <c r="H8" i="11" l="1"/>
  <c r="D14" i="11" l="1"/>
  <c r="H14" i="11" s="1"/>
  <c r="H13" i="11"/>
  <c r="H11" i="11"/>
  <c r="F10" i="11"/>
  <c r="H9" i="11"/>
  <c r="H10" i="11" s="1"/>
  <c r="H7" i="11"/>
</calcChain>
</file>

<file path=xl/sharedStrings.xml><?xml version="1.0" encoding="utf-8"?>
<sst xmlns="http://schemas.openxmlformats.org/spreadsheetml/2006/main" count="225" uniqueCount="28">
  <si>
    <t>Группа потребителей</t>
  </si>
  <si>
    <t>Потребители с максимальной мощностью от 670 кВт до 10 МВт</t>
  </si>
  <si>
    <t>Потребители с максимальной мощностью менее 670 кВт</t>
  </si>
  <si>
    <t>Московская область</t>
  </si>
  <si>
    <t>ИТОГО</t>
  </si>
  <si>
    <t>Потребители с максимальной мощностью свыше 10 МВт</t>
  </si>
  <si>
    <t>период</t>
  </si>
  <si>
    <t>Наименование ТСО</t>
  </si>
  <si>
    <t>ВН</t>
  </si>
  <si>
    <t>СН1</t>
  </si>
  <si>
    <t>СН2</t>
  </si>
  <si>
    <t>НН</t>
  </si>
  <si>
    <t>Объем фактического полезного отпуска электроэнергии и мощности ООО "ЦОД ЭНЕРГО" по заключенным договорам с ТСО</t>
  </si>
  <si>
    <t>Регион</t>
  </si>
  <si>
    <t>Москва</t>
  </si>
  <si>
    <t xml:space="preserve">* по Московской области, оплата оказанных услуг по передаче электрической энергии производится в рамках заключенного договора энергоснабжения. </t>
  </si>
  <si>
    <t>Объем переданной электрической энергии, кВт*ч</t>
  </si>
  <si>
    <t>ПАО "Россети Московский Регион"</t>
  </si>
  <si>
    <t>ПАО "Россети Московский Регион"*</t>
  </si>
  <si>
    <t>ЯНВАРЬ 2026 года</t>
  </si>
  <si>
    <t>ФЕВРАЛЬ 2026 года</t>
  </si>
  <si>
    <t>МАРТ 2026 года</t>
  </si>
  <si>
    <t>АПРЕЛЬ 2026 года</t>
  </si>
  <si>
    <t>МАЙ 2026 года</t>
  </si>
  <si>
    <t>ИЮНЬ 2026 года</t>
  </si>
  <si>
    <t>ИЮЛЬ 2026 года</t>
  </si>
  <si>
    <t>АВГУСТ 2026 года</t>
  </si>
  <si>
    <t>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</si>
</sst>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Segoe UI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 vertical="center"/>
    </xf>
    <xf numFmtId="3" fontId="0" fillId="0" borderId="0" xfId="0" applyNumberForma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0" fontId="0" fillId="0" borderId="0" xfId="0" applyFont="1" applyFill="1" applyBorder="1"/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view="pageBreakPreview" zoomScale="145" zoomScaleNormal="100" zoomScaleSheetLayoutView="145" zoomScalePageLayoutView="70" workbookViewId="0">
      <selection activeCell="D13" sqref="D13"/>
    </sheetView>
  </sheetViews>
  <sheetFormatPr defaultRowHeight="15" x14ac:dyDescent="0.25"/>
  <cols>
    <col min="1" max="1" width="17.42578125" customWidth="1"/>
    <col min="2" max="2" width="15.85546875" customWidth="1"/>
    <col min="3" max="3" width="34.7109375" customWidth="1"/>
    <col min="4" max="4" width="11" customWidth="1"/>
    <col min="5" max="7" width="9.5703125" customWidth="1"/>
    <col min="8" max="8" width="11" customWidth="1"/>
    <col min="9" max="13" width="9.5703125" customWidth="1"/>
  </cols>
  <sheetData>
    <row r="1" spans="1:13" ht="31.5" customHeight="1" x14ac:dyDescent="0.25">
      <c r="A1" s="34" t="s">
        <v>12</v>
      </c>
      <c r="B1" s="34"/>
      <c r="C1" s="34"/>
      <c r="D1" s="34"/>
      <c r="E1" s="34"/>
      <c r="F1" s="34"/>
      <c r="G1" s="34"/>
      <c r="H1" s="34"/>
      <c r="I1" s="14"/>
      <c r="J1" s="14"/>
      <c r="K1" s="14"/>
      <c r="L1" s="14"/>
      <c r="M1" s="14"/>
    </row>
    <row r="2" spans="1:13" ht="1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5">
      <c r="B3" s="4" t="s">
        <v>6</v>
      </c>
      <c r="C3" s="6" t="s">
        <v>19</v>
      </c>
      <c r="D3" s="6"/>
      <c r="E3" s="6"/>
      <c r="F3" s="6"/>
      <c r="G3" s="6"/>
      <c r="H3" s="5"/>
      <c r="I3" s="5"/>
    </row>
    <row r="4" spans="1:13" x14ac:dyDescent="0.25">
      <c r="B4" s="3"/>
      <c r="C4" s="3"/>
      <c r="D4" s="3"/>
      <c r="E4" s="3"/>
      <c r="F4" s="3"/>
      <c r="G4" s="3"/>
      <c r="H4" s="1"/>
      <c r="I4" s="5"/>
    </row>
    <row r="5" spans="1:13" x14ac:dyDescent="0.25">
      <c r="A5" s="33" t="s">
        <v>13</v>
      </c>
      <c r="B5" s="33" t="s">
        <v>7</v>
      </c>
      <c r="C5" s="35" t="s">
        <v>0</v>
      </c>
      <c r="D5" s="35" t="s">
        <v>16</v>
      </c>
      <c r="E5" s="35"/>
      <c r="F5" s="35"/>
      <c r="G5" s="35"/>
      <c r="H5" s="35"/>
      <c r="I5" s="31"/>
      <c r="J5" s="31"/>
      <c r="K5" s="31"/>
      <c r="L5" s="31"/>
      <c r="M5" s="31"/>
    </row>
    <row r="6" spans="1:13" x14ac:dyDescent="0.25">
      <c r="A6" s="33"/>
      <c r="B6" s="33"/>
      <c r="C6" s="35"/>
      <c r="D6" s="15" t="s">
        <v>8</v>
      </c>
      <c r="E6" s="15" t="s">
        <v>9</v>
      </c>
      <c r="F6" s="15" t="s">
        <v>10</v>
      </c>
      <c r="G6" s="15" t="s">
        <v>11</v>
      </c>
      <c r="H6" s="15" t="s">
        <v>4</v>
      </c>
      <c r="I6" s="16"/>
      <c r="J6" s="16"/>
      <c r="K6" s="16"/>
      <c r="L6" s="16"/>
      <c r="M6" s="16"/>
    </row>
    <row r="7" spans="1:13" ht="30" x14ac:dyDescent="0.25">
      <c r="A7" s="33" t="s">
        <v>3</v>
      </c>
      <c r="B7" s="33" t="s">
        <v>18</v>
      </c>
      <c r="C7" s="11" t="s">
        <v>2</v>
      </c>
      <c r="D7" s="7"/>
      <c r="E7" s="7"/>
      <c r="F7" s="7"/>
      <c r="G7" s="7"/>
      <c r="H7" s="8">
        <f>SUM(D7:G7)</f>
        <v>0</v>
      </c>
      <c r="I7" s="17"/>
      <c r="J7" s="17"/>
      <c r="K7" s="17"/>
      <c r="L7" s="17"/>
      <c r="M7" s="17"/>
    </row>
    <row r="8" spans="1:13" ht="30" x14ac:dyDescent="0.25">
      <c r="A8" s="33"/>
      <c r="B8" s="33"/>
      <c r="C8" s="11" t="s">
        <v>1</v>
      </c>
      <c r="D8" s="8"/>
      <c r="E8" s="7"/>
      <c r="F8" s="8"/>
      <c r="G8" s="7"/>
      <c r="H8" s="8">
        <f>F8</f>
        <v>0</v>
      </c>
      <c r="I8" s="17"/>
      <c r="J8" s="17"/>
      <c r="K8" s="17"/>
      <c r="L8" s="17"/>
      <c r="M8" s="17"/>
    </row>
    <row r="9" spans="1:13" ht="30" x14ac:dyDescent="0.25">
      <c r="A9" s="33"/>
      <c r="B9" s="33"/>
      <c r="C9" s="11" t="s">
        <v>5</v>
      </c>
      <c r="D9" s="7">
        <v>4384220</v>
      </c>
      <c r="E9" s="7"/>
      <c r="F9" s="7">
        <v>13634</v>
      </c>
      <c r="G9" s="7"/>
      <c r="H9" s="13">
        <f t="shared" ref="H9:H13" si="0">SUM(D9:G9)</f>
        <v>4397854</v>
      </c>
      <c r="I9" s="17"/>
      <c r="J9" s="18"/>
      <c r="K9" s="18"/>
      <c r="L9" s="18"/>
      <c r="M9" s="18"/>
    </row>
    <row r="10" spans="1:13" ht="18.75" x14ac:dyDescent="0.25">
      <c r="A10" s="33"/>
      <c r="B10" s="33"/>
      <c r="C10" s="2" t="s">
        <v>4</v>
      </c>
      <c r="D10" s="9">
        <f>D9</f>
        <v>4384220</v>
      </c>
      <c r="E10" s="9"/>
      <c r="F10" s="9">
        <f>SUM(F7:F9)</f>
        <v>13634</v>
      </c>
      <c r="G10" s="9"/>
      <c r="H10" s="10">
        <f>H8+H9</f>
        <v>4397854</v>
      </c>
      <c r="I10" s="19"/>
      <c r="J10" s="19"/>
      <c r="K10" s="19"/>
      <c r="L10" s="19"/>
      <c r="M10" s="20"/>
    </row>
    <row r="11" spans="1:13" ht="30" x14ac:dyDescent="0.25">
      <c r="A11" s="33" t="s">
        <v>14</v>
      </c>
      <c r="B11" s="33" t="s">
        <v>17</v>
      </c>
      <c r="C11" s="11" t="s">
        <v>2</v>
      </c>
      <c r="D11" s="7"/>
      <c r="E11" s="7"/>
      <c r="F11" s="7"/>
      <c r="G11" s="7"/>
      <c r="H11" s="8">
        <f t="shared" si="0"/>
        <v>0</v>
      </c>
      <c r="I11" s="17"/>
      <c r="J11" s="17"/>
      <c r="K11" s="17"/>
      <c r="L11" s="17"/>
      <c r="M11" s="17"/>
    </row>
    <row r="12" spans="1:13" ht="30" x14ac:dyDescent="0.25">
      <c r="A12" s="33"/>
      <c r="B12" s="33"/>
      <c r="C12" s="11" t="s">
        <v>1</v>
      </c>
      <c r="D12" s="8"/>
      <c r="E12" s="7"/>
      <c r="F12" s="8">
        <v>472417</v>
      </c>
      <c r="G12" s="7"/>
      <c r="H12" s="8">
        <f>D12+F12</f>
        <v>472417</v>
      </c>
      <c r="I12" s="17"/>
      <c r="J12" s="21"/>
      <c r="K12" s="17"/>
      <c r="L12" s="17"/>
      <c r="M12" s="17"/>
    </row>
    <row r="13" spans="1:13" ht="30" x14ac:dyDescent="0.25">
      <c r="A13" s="33"/>
      <c r="B13" s="33"/>
      <c r="C13" s="11" t="s">
        <v>5</v>
      </c>
      <c r="D13" s="7">
        <f>6749374+9315612</f>
        <v>16064986</v>
      </c>
      <c r="E13" s="7"/>
      <c r="F13" s="7"/>
      <c r="G13" s="7"/>
      <c r="H13" s="8">
        <f t="shared" si="0"/>
        <v>16064986</v>
      </c>
      <c r="I13" s="17"/>
      <c r="J13" s="22"/>
      <c r="K13" s="23"/>
      <c r="L13" s="17"/>
      <c r="M13" s="23"/>
    </row>
    <row r="14" spans="1:13" ht="18.75" x14ac:dyDescent="0.25">
      <c r="A14" s="33"/>
      <c r="B14" s="33"/>
      <c r="C14" s="2" t="s">
        <v>4</v>
      </c>
      <c r="D14" s="9">
        <f>SUM(D11:D13)</f>
        <v>16064986</v>
      </c>
      <c r="E14" s="9"/>
      <c r="F14" s="9">
        <f>SUM(F11:F13)</f>
        <v>472417</v>
      </c>
      <c r="G14" s="9"/>
      <c r="H14" s="12">
        <f>D14+F14</f>
        <v>16537403</v>
      </c>
      <c r="I14" s="19"/>
      <c r="J14" s="19"/>
      <c r="K14" s="19"/>
      <c r="L14" s="19"/>
      <c r="M14" s="20"/>
    </row>
    <row r="16" spans="1:13" ht="28.5" customHeight="1" x14ac:dyDescent="0.25">
      <c r="A16" s="32" t="s">
        <v>15</v>
      </c>
      <c r="B16" s="32"/>
      <c r="C16" s="32"/>
      <c r="D16" s="32"/>
      <c r="E16" s="32"/>
      <c r="F16" s="32"/>
      <c r="G16" s="32"/>
      <c r="H16" s="32"/>
    </row>
  </sheetData>
  <mergeCells count="11">
    <mergeCell ref="A1:H1"/>
    <mergeCell ref="A5:A6"/>
    <mergeCell ref="B5:B6"/>
    <mergeCell ref="C5:C6"/>
    <mergeCell ref="D5:H5"/>
    <mergeCell ref="I5:M5"/>
    <mergeCell ref="A16:H16"/>
    <mergeCell ref="A7:A10"/>
    <mergeCell ref="B7:B10"/>
    <mergeCell ref="A11:A14"/>
    <mergeCell ref="B11:B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view="pageBreakPreview" zoomScale="145" zoomScaleNormal="100" zoomScaleSheetLayoutView="145" zoomScalePageLayoutView="70" workbookViewId="0">
      <selection activeCell="H11" sqref="H11"/>
    </sheetView>
  </sheetViews>
  <sheetFormatPr defaultRowHeight="15" x14ac:dyDescent="0.25"/>
  <cols>
    <col min="1" max="1" width="17.42578125" customWidth="1"/>
    <col min="2" max="2" width="15.85546875" customWidth="1"/>
    <col min="3" max="3" width="34.7109375" customWidth="1"/>
    <col min="4" max="4" width="11" customWidth="1"/>
    <col min="5" max="7" width="9.5703125" customWidth="1"/>
    <col min="8" max="8" width="11" customWidth="1"/>
    <col min="9" max="13" width="9.5703125" customWidth="1"/>
  </cols>
  <sheetData>
    <row r="1" spans="1:13" ht="31.5" customHeight="1" x14ac:dyDescent="0.25">
      <c r="A1" s="34" t="s">
        <v>12</v>
      </c>
      <c r="B1" s="34"/>
      <c r="C1" s="34"/>
      <c r="D1" s="34"/>
      <c r="E1" s="34"/>
      <c r="F1" s="34"/>
      <c r="G1" s="34"/>
      <c r="H1" s="34"/>
      <c r="I1" s="14"/>
      <c r="J1" s="14"/>
      <c r="K1" s="14"/>
      <c r="L1" s="14"/>
      <c r="M1" s="14"/>
    </row>
    <row r="2" spans="1:13" ht="1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5">
      <c r="B3" s="4" t="s">
        <v>6</v>
      </c>
      <c r="C3" s="6" t="s">
        <v>20</v>
      </c>
      <c r="D3" s="6"/>
      <c r="E3" s="6"/>
      <c r="F3" s="6"/>
      <c r="G3" s="6"/>
      <c r="H3" s="5"/>
      <c r="I3" s="5"/>
    </row>
    <row r="4" spans="1:13" x14ac:dyDescent="0.25">
      <c r="B4" s="3"/>
      <c r="C4" s="3"/>
      <c r="D4" s="3"/>
      <c r="E4" s="3"/>
      <c r="F4" s="3"/>
      <c r="G4" s="3"/>
      <c r="H4" s="1"/>
      <c r="I4" s="5"/>
    </row>
    <row r="5" spans="1:13" x14ac:dyDescent="0.25">
      <c r="A5" s="33" t="s">
        <v>13</v>
      </c>
      <c r="B5" s="33" t="s">
        <v>7</v>
      </c>
      <c r="C5" s="35" t="s">
        <v>0</v>
      </c>
      <c r="D5" s="35" t="s">
        <v>16</v>
      </c>
      <c r="E5" s="35"/>
      <c r="F5" s="35"/>
      <c r="G5" s="35"/>
      <c r="H5" s="35"/>
      <c r="I5" s="31"/>
      <c r="J5" s="31"/>
      <c r="K5" s="31"/>
      <c r="L5" s="31"/>
      <c r="M5" s="31"/>
    </row>
    <row r="6" spans="1:13" x14ac:dyDescent="0.25">
      <c r="A6" s="33"/>
      <c r="B6" s="33"/>
      <c r="C6" s="35"/>
      <c r="D6" s="26" t="s">
        <v>8</v>
      </c>
      <c r="E6" s="26" t="s">
        <v>9</v>
      </c>
      <c r="F6" s="26" t="s">
        <v>10</v>
      </c>
      <c r="G6" s="26" t="s">
        <v>11</v>
      </c>
      <c r="H6" s="26" t="s">
        <v>4</v>
      </c>
      <c r="I6" s="24"/>
      <c r="J6" s="24"/>
      <c r="K6" s="24"/>
      <c r="L6" s="24"/>
      <c r="M6" s="24"/>
    </row>
    <row r="7" spans="1:13" ht="30" x14ac:dyDescent="0.25">
      <c r="A7" s="33" t="s">
        <v>3</v>
      </c>
      <c r="B7" s="33" t="s">
        <v>18</v>
      </c>
      <c r="C7" s="25" t="s">
        <v>2</v>
      </c>
      <c r="D7" s="7"/>
      <c r="E7" s="7"/>
      <c r="F7" s="7"/>
      <c r="G7" s="7"/>
      <c r="H7" s="8">
        <f>SUM(D7:G7)</f>
        <v>0</v>
      </c>
      <c r="I7" s="17"/>
      <c r="J7" s="17"/>
      <c r="K7" s="17"/>
      <c r="L7" s="17"/>
      <c r="M7" s="17"/>
    </row>
    <row r="8" spans="1:13" ht="30" x14ac:dyDescent="0.25">
      <c r="A8" s="33"/>
      <c r="B8" s="33"/>
      <c r="C8" s="25" t="s">
        <v>1</v>
      </c>
      <c r="D8" s="8"/>
      <c r="E8" s="7"/>
      <c r="F8" s="8"/>
      <c r="G8" s="7"/>
      <c r="H8" s="8">
        <f>F8</f>
        <v>0</v>
      </c>
      <c r="I8" s="17"/>
      <c r="J8" s="17"/>
      <c r="K8" s="17"/>
      <c r="L8" s="17"/>
      <c r="M8" s="17"/>
    </row>
    <row r="9" spans="1:13" ht="30" x14ac:dyDescent="0.25">
      <c r="A9" s="33"/>
      <c r="B9" s="33"/>
      <c r="C9" s="25" t="s">
        <v>5</v>
      </c>
      <c r="D9" s="7">
        <v>4072356</v>
      </c>
      <c r="E9" s="7"/>
      <c r="F9" s="7">
        <v>12547</v>
      </c>
      <c r="G9" s="7"/>
      <c r="H9" s="13">
        <f t="shared" ref="H9:H13" si="0">SUM(D9:G9)</f>
        <v>4084903</v>
      </c>
      <c r="I9" s="17"/>
      <c r="J9" s="18"/>
      <c r="K9" s="18"/>
      <c r="L9" s="18"/>
      <c r="M9" s="18"/>
    </row>
    <row r="10" spans="1:13" ht="18.75" x14ac:dyDescent="0.25">
      <c r="A10" s="33"/>
      <c r="B10" s="33"/>
      <c r="C10" s="2" t="s">
        <v>4</v>
      </c>
      <c r="D10" s="9">
        <f>D9</f>
        <v>4072356</v>
      </c>
      <c r="E10" s="9"/>
      <c r="F10" s="9">
        <f>SUM(F7:F9)</f>
        <v>12547</v>
      </c>
      <c r="G10" s="9"/>
      <c r="H10" s="10">
        <f>H8+H9</f>
        <v>4084903</v>
      </c>
      <c r="I10" s="19"/>
      <c r="J10" s="19"/>
      <c r="K10" s="19"/>
      <c r="L10" s="19"/>
      <c r="M10" s="20"/>
    </row>
    <row r="11" spans="1:13" ht="30" x14ac:dyDescent="0.25">
      <c r="A11" s="33" t="s">
        <v>14</v>
      </c>
      <c r="B11" s="33" t="s">
        <v>17</v>
      </c>
      <c r="C11" s="25" t="s">
        <v>2</v>
      </c>
      <c r="D11" s="7"/>
      <c r="E11" s="7"/>
      <c r="F11" s="7"/>
      <c r="G11" s="7"/>
      <c r="H11" s="8">
        <f t="shared" si="0"/>
        <v>0</v>
      </c>
      <c r="I11" s="17"/>
      <c r="J11" s="17"/>
      <c r="K11" s="17"/>
      <c r="L11" s="17"/>
      <c r="M11" s="17"/>
    </row>
    <row r="12" spans="1:13" ht="30" x14ac:dyDescent="0.25">
      <c r="A12" s="33"/>
      <c r="B12" s="33"/>
      <c r="C12" s="25" t="s">
        <v>1</v>
      </c>
      <c r="D12" s="8"/>
      <c r="E12" s="7"/>
      <c r="F12" s="8">
        <v>422503</v>
      </c>
      <c r="G12" s="7"/>
      <c r="H12" s="8">
        <f>D12+F12</f>
        <v>422503</v>
      </c>
      <c r="I12" s="17"/>
      <c r="J12" s="21"/>
      <c r="K12" s="17"/>
      <c r="L12" s="17"/>
      <c r="M12" s="17"/>
    </row>
    <row r="13" spans="1:13" ht="30" x14ac:dyDescent="0.25">
      <c r="A13" s="33"/>
      <c r="B13" s="33"/>
      <c r="C13" s="25" t="s">
        <v>5</v>
      </c>
      <c r="D13" s="7">
        <f>6102670+8520624</f>
        <v>14623294</v>
      </c>
      <c r="E13" s="7"/>
      <c r="F13" s="7"/>
      <c r="G13" s="7"/>
      <c r="H13" s="8">
        <f t="shared" si="0"/>
        <v>14623294</v>
      </c>
      <c r="I13" s="17"/>
      <c r="J13" s="22"/>
      <c r="K13" s="23"/>
      <c r="L13" s="17"/>
      <c r="M13" s="23"/>
    </row>
    <row r="14" spans="1:13" ht="18.75" x14ac:dyDescent="0.25">
      <c r="A14" s="33"/>
      <c r="B14" s="33"/>
      <c r="C14" s="2" t="s">
        <v>4</v>
      </c>
      <c r="D14" s="9">
        <f>SUM(D11:D13)</f>
        <v>14623294</v>
      </c>
      <c r="E14" s="9"/>
      <c r="F14" s="9">
        <f>SUM(F11:F13)</f>
        <v>422503</v>
      </c>
      <c r="G14" s="9"/>
      <c r="H14" s="12">
        <f>D14+F14</f>
        <v>15045797</v>
      </c>
      <c r="I14" s="19"/>
      <c r="J14" s="19"/>
      <c r="K14" s="19"/>
      <c r="L14" s="19"/>
      <c r="M14" s="20"/>
    </row>
    <row r="16" spans="1:13" ht="28.5" customHeight="1" x14ac:dyDescent="0.25">
      <c r="A16" s="32" t="s">
        <v>15</v>
      </c>
      <c r="B16" s="32"/>
      <c r="C16" s="32"/>
      <c r="D16" s="32"/>
      <c r="E16" s="32"/>
      <c r="F16" s="32"/>
      <c r="G16" s="32"/>
      <c r="H16" s="32"/>
    </row>
  </sheetData>
  <mergeCells count="11">
    <mergeCell ref="I5:M5"/>
    <mergeCell ref="A1:H1"/>
    <mergeCell ref="A5:A6"/>
    <mergeCell ref="B5:B6"/>
    <mergeCell ref="C5:C6"/>
    <mergeCell ref="D5:H5"/>
    <mergeCell ref="A7:A10"/>
    <mergeCell ref="B7:B10"/>
    <mergeCell ref="A11:A14"/>
    <mergeCell ref="B11:B14"/>
    <mergeCell ref="A16:H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view="pageBreakPreview" zoomScale="145" zoomScaleNormal="100" zoomScaleSheetLayoutView="145" zoomScalePageLayoutView="70" workbookViewId="0">
      <selection activeCell="D13" sqref="D13"/>
    </sheetView>
  </sheetViews>
  <sheetFormatPr defaultRowHeight="15" x14ac:dyDescent="0.25"/>
  <cols>
    <col min="1" max="1" width="17.42578125" customWidth="1"/>
    <col min="2" max="2" width="15.85546875" customWidth="1"/>
    <col min="3" max="3" width="34.7109375" customWidth="1"/>
    <col min="4" max="4" width="11" customWidth="1"/>
    <col min="5" max="7" width="9.5703125" customWidth="1"/>
    <col min="8" max="8" width="11" customWidth="1"/>
    <col min="9" max="13" width="9.5703125" customWidth="1"/>
  </cols>
  <sheetData>
    <row r="1" spans="1:13" ht="31.5" customHeight="1" x14ac:dyDescent="0.25">
      <c r="A1" s="34" t="s">
        <v>12</v>
      </c>
      <c r="B1" s="34"/>
      <c r="C1" s="34"/>
      <c r="D1" s="34"/>
      <c r="E1" s="34"/>
      <c r="F1" s="34"/>
      <c r="G1" s="34"/>
      <c r="H1" s="34"/>
      <c r="I1" s="14"/>
      <c r="J1" s="14"/>
      <c r="K1" s="14"/>
      <c r="L1" s="14"/>
      <c r="M1" s="14"/>
    </row>
    <row r="2" spans="1:13" ht="1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5">
      <c r="B3" s="4" t="s">
        <v>6</v>
      </c>
      <c r="C3" s="6" t="s">
        <v>21</v>
      </c>
      <c r="D3" s="6"/>
      <c r="E3" s="6"/>
      <c r="F3" s="6"/>
      <c r="G3" s="6"/>
      <c r="H3" s="5"/>
      <c r="I3" s="5"/>
    </row>
    <row r="4" spans="1:13" x14ac:dyDescent="0.25">
      <c r="B4" s="3"/>
      <c r="C4" s="3"/>
      <c r="D4" s="3"/>
      <c r="E4" s="3"/>
      <c r="F4" s="3"/>
      <c r="G4" s="3"/>
      <c r="H4" s="1"/>
      <c r="I4" s="5"/>
    </row>
    <row r="5" spans="1:13" x14ac:dyDescent="0.25">
      <c r="A5" s="33" t="s">
        <v>13</v>
      </c>
      <c r="B5" s="33" t="s">
        <v>7</v>
      </c>
      <c r="C5" s="35" t="s">
        <v>0</v>
      </c>
      <c r="D5" s="35" t="s">
        <v>16</v>
      </c>
      <c r="E5" s="35"/>
      <c r="F5" s="35"/>
      <c r="G5" s="35"/>
      <c r="H5" s="35"/>
      <c r="I5" s="31"/>
      <c r="J5" s="31"/>
      <c r="K5" s="31"/>
      <c r="L5" s="31"/>
      <c r="M5" s="31"/>
    </row>
    <row r="6" spans="1:13" x14ac:dyDescent="0.25">
      <c r="A6" s="33"/>
      <c r="B6" s="33"/>
      <c r="C6" s="35"/>
      <c r="D6" s="26" t="s">
        <v>8</v>
      </c>
      <c r="E6" s="26" t="s">
        <v>9</v>
      </c>
      <c r="F6" s="26" t="s">
        <v>10</v>
      </c>
      <c r="G6" s="26" t="s">
        <v>11</v>
      </c>
      <c r="H6" s="26" t="s">
        <v>4</v>
      </c>
      <c r="I6" s="24"/>
      <c r="J6" s="24"/>
      <c r="K6" s="24"/>
      <c r="L6" s="24"/>
      <c r="M6" s="24"/>
    </row>
    <row r="7" spans="1:13" ht="30" x14ac:dyDescent="0.25">
      <c r="A7" s="33" t="s">
        <v>3</v>
      </c>
      <c r="B7" s="33" t="s">
        <v>18</v>
      </c>
      <c r="C7" s="25" t="s">
        <v>2</v>
      </c>
      <c r="D7" s="7"/>
      <c r="E7" s="7"/>
      <c r="F7" s="7"/>
      <c r="G7" s="7"/>
      <c r="H7" s="8">
        <f>SUM(D7:G7)</f>
        <v>0</v>
      </c>
      <c r="I7" s="17"/>
      <c r="J7" s="17"/>
      <c r="K7" s="17"/>
      <c r="L7" s="17"/>
      <c r="M7" s="17"/>
    </row>
    <row r="8" spans="1:13" ht="30" x14ac:dyDescent="0.25">
      <c r="A8" s="33"/>
      <c r="B8" s="33"/>
      <c r="C8" s="25" t="s">
        <v>1</v>
      </c>
      <c r="D8" s="8"/>
      <c r="E8" s="7"/>
      <c r="F8" s="8"/>
      <c r="G8" s="7"/>
      <c r="H8" s="8">
        <f>F8</f>
        <v>0</v>
      </c>
      <c r="I8" s="17"/>
      <c r="J8" s="17"/>
      <c r="K8" s="17"/>
      <c r="L8" s="17"/>
      <c r="M8" s="17"/>
    </row>
    <row r="9" spans="1:13" ht="30" x14ac:dyDescent="0.25">
      <c r="A9" s="33"/>
      <c r="B9" s="33"/>
      <c r="C9" s="25" t="s">
        <v>5</v>
      </c>
      <c r="D9" s="7">
        <v>4875295</v>
      </c>
      <c r="E9" s="7"/>
      <c r="F9" s="7">
        <v>13634</v>
      </c>
      <c r="G9" s="7"/>
      <c r="H9" s="13">
        <f t="shared" ref="H9:H13" si="0">SUM(D9:G9)</f>
        <v>4888929</v>
      </c>
      <c r="I9" s="17"/>
      <c r="J9" s="18"/>
      <c r="K9" s="18"/>
      <c r="L9" s="18"/>
      <c r="M9" s="18"/>
    </row>
    <row r="10" spans="1:13" ht="18.75" x14ac:dyDescent="0.25">
      <c r="A10" s="33"/>
      <c r="B10" s="33"/>
      <c r="C10" s="2" t="s">
        <v>4</v>
      </c>
      <c r="D10" s="9">
        <f>D9</f>
        <v>4875295</v>
      </c>
      <c r="E10" s="9"/>
      <c r="F10" s="9">
        <f>SUM(F7:F9)</f>
        <v>13634</v>
      </c>
      <c r="G10" s="9"/>
      <c r="H10" s="10">
        <f>H8+H9</f>
        <v>4888929</v>
      </c>
      <c r="I10" s="19"/>
      <c r="J10" s="19"/>
      <c r="K10" s="19"/>
      <c r="L10" s="19"/>
      <c r="M10" s="20"/>
    </row>
    <row r="11" spans="1:13" ht="30" x14ac:dyDescent="0.25">
      <c r="A11" s="33" t="s">
        <v>14</v>
      </c>
      <c r="B11" s="33" t="s">
        <v>17</v>
      </c>
      <c r="C11" s="25" t="s">
        <v>2</v>
      </c>
      <c r="D11" s="7"/>
      <c r="E11" s="7"/>
      <c r="F11" s="7"/>
      <c r="G11" s="7"/>
      <c r="H11" s="8">
        <f t="shared" si="0"/>
        <v>0</v>
      </c>
      <c r="I11" s="17"/>
      <c r="J11" s="17"/>
      <c r="K11" s="17"/>
      <c r="L11" s="17"/>
      <c r="M11" s="17"/>
    </row>
    <row r="12" spans="1:13" ht="30" x14ac:dyDescent="0.25">
      <c r="A12" s="33"/>
      <c r="B12" s="33"/>
      <c r="C12" s="25" t="s">
        <v>1</v>
      </c>
      <c r="D12" s="8"/>
      <c r="E12" s="7"/>
      <c r="F12" s="8">
        <v>386259</v>
      </c>
      <c r="G12" s="7"/>
      <c r="H12" s="8">
        <f>D12+F12</f>
        <v>386259</v>
      </c>
      <c r="I12" s="17"/>
      <c r="J12" s="21"/>
      <c r="K12" s="17"/>
      <c r="L12" s="17"/>
      <c r="M12" s="17"/>
    </row>
    <row r="13" spans="1:13" ht="30" x14ac:dyDescent="0.25">
      <c r="A13" s="33"/>
      <c r="B13" s="33"/>
      <c r="C13" s="25" t="s">
        <v>5</v>
      </c>
      <c r="D13" s="7">
        <f>7197200+10441563</f>
        <v>17638763</v>
      </c>
      <c r="E13" s="7"/>
      <c r="F13" s="7"/>
      <c r="G13" s="7"/>
      <c r="H13" s="8">
        <f t="shared" si="0"/>
        <v>17638763</v>
      </c>
      <c r="I13" s="17"/>
      <c r="J13" s="22"/>
      <c r="K13" s="23"/>
      <c r="L13" s="17"/>
      <c r="M13" s="23"/>
    </row>
    <row r="14" spans="1:13" ht="18.75" x14ac:dyDescent="0.25">
      <c r="A14" s="33"/>
      <c r="B14" s="33"/>
      <c r="C14" s="2" t="s">
        <v>4</v>
      </c>
      <c r="D14" s="9">
        <f>SUM(D11:D13)</f>
        <v>17638763</v>
      </c>
      <c r="E14" s="9"/>
      <c r="F14" s="9">
        <f>SUM(F11:F13)</f>
        <v>386259</v>
      </c>
      <c r="G14" s="9"/>
      <c r="H14" s="12">
        <f>D14+F14</f>
        <v>18025022</v>
      </c>
      <c r="I14" s="19"/>
      <c r="J14" s="19"/>
      <c r="K14" s="19"/>
      <c r="L14" s="19"/>
      <c r="M14" s="20"/>
    </row>
    <row r="16" spans="1:13" ht="28.5" customHeight="1" x14ac:dyDescent="0.25">
      <c r="A16" s="32" t="s">
        <v>15</v>
      </c>
      <c r="B16" s="32"/>
      <c r="C16" s="32"/>
      <c r="D16" s="32"/>
      <c r="E16" s="32"/>
      <c r="F16" s="32"/>
      <c r="G16" s="32"/>
      <c r="H16" s="32"/>
    </row>
  </sheetData>
  <mergeCells count="11">
    <mergeCell ref="I5:M5"/>
    <mergeCell ref="A1:H1"/>
    <mergeCell ref="A5:A6"/>
    <mergeCell ref="B5:B6"/>
    <mergeCell ref="C5:C6"/>
    <mergeCell ref="D5:H5"/>
    <mergeCell ref="A7:A10"/>
    <mergeCell ref="B7:B10"/>
    <mergeCell ref="A11:A14"/>
    <mergeCell ref="B11:B14"/>
    <mergeCell ref="A16:H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view="pageBreakPreview" zoomScale="145" zoomScaleNormal="100" zoomScaleSheetLayoutView="145" zoomScalePageLayoutView="70" workbookViewId="0">
      <selection activeCell="D13" sqref="D13"/>
    </sheetView>
  </sheetViews>
  <sheetFormatPr defaultRowHeight="15" x14ac:dyDescent="0.25"/>
  <cols>
    <col min="1" max="1" width="17.42578125" customWidth="1"/>
    <col min="2" max="2" width="15.85546875" customWidth="1"/>
    <col min="3" max="3" width="34.7109375" customWidth="1"/>
    <col min="4" max="4" width="11" customWidth="1"/>
    <col min="5" max="7" width="9.5703125" customWidth="1"/>
    <col min="8" max="8" width="11" customWidth="1"/>
    <col min="9" max="13" width="9.5703125" customWidth="1"/>
  </cols>
  <sheetData>
    <row r="1" spans="1:13" ht="31.5" customHeight="1" x14ac:dyDescent="0.25">
      <c r="A1" s="34" t="s">
        <v>12</v>
      </c>
      <c r="B1" s="34"/>
      <c r="C1" s="34"/>
      <c r="D1" s="34"/>
      <c r="E1" s="34"/>
      <c r="F1" s="34"/>
      <c r="G1" s="34"/>
      <c r="H1" s="34"/>
      <c r="I1" s="14"/>
      <c r="J1" s="14"/>
      <c r="K1" s="14"/>
      <c r="L1" s="14"/>
      <c r="M1" s="14"/>
    </row>
    <row r="2" spans="1:13" ht="1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5">
      <c r="B3" s="4" t="s">
        <v>6</v>
      </c>
      <c r="C3" s="6" t="s">
        <v>22</v>
      </c>
      <c r="D3" s="6"/>
      <c r="E3" s="6"/>
      <c r="F3" s="6"/>
      <c r="G3" s="6"/>
      <c r="H3" s="5"/>
      <c r="I3" s="5"/>
    </row>
    <row r="4" spans="1:13" x14ac:dyDescent="0.25">
      <c r="B4" s="3"/>
      <c r="C4" s="3"/>
      <c r="D4" s="3"/>
      <c r="E4" s="3"/>
      <c r="F4" s="3"/>
      <c r="G4" s="3"/>
      <c r="H4" s="1"/>
      <c r="I4" s="5"/>
    </row>
    <row r="5" spans="1:13" x14ac:dyDescent="0.25">
      <c r="A5" s="33" t="s">
        <v>13</v>
      </c>
      <c r="B5" s="33" t="s">
        <v>7</v>
      </c>
      <c r="C5" s="35" t="s">
        <v>0</v>
      </c>
      <c r="D5" s="35" t="s">
        <v>16</v>
      </c>
      <c r="E5" s="35"/>
      <c r="F5" s="35"/>
      <c r="G5" s="35"/>
      <c r="H5" s="35"/>
      <c r="I5" s="31"/>
      <c r="J5" s="31"/>
      <c r="K5" s="31"/>
      <c r="L5" s="31"/>
      <c r="M5" s="31"/>
    </row>
    <row r="6" spans="1:13" x14ac:dyDescent="0.25">
      <c r="A6" s="33"/>
      <c r="B6" s="33"/>
      <c r="C6" s="35"/>
      <c r="D6" s="26" t="s">
        <v>8</v>
      </c>
      <c r="E6" s="26" t="s">
        <v>9</v>
      </c>
      <c r="F6" s="26" t="s">
        <v>10</v>
      </c>
      <c r="G6" s="26" t="s">
        <v>11</v>
      </c>
      <c r="H6" s="26" t="s">
        <v>4</v>
      </c>
      <c r="I6" s="24"/>
      <c r="J6" s="24"/>
      <c r="K6" s="24"/>
      <c r="L6" s="24"/>
      <c r="M6" s="24"/>
    </row>
    <row r="7" spans="1:13" ht="30" x14ac:dyDescent="0.25">
      <c r="A7" s="33" t="s">
        <v>3</v>
      </c>
      <c r="B7" s="33" t="s">
        <v>18</v>
      </c>
      <c r="C7" s="25" t="s">
        <v>2</v>
      </c>
      <c r="D7" s="7"/>
      <c r="E7" s="7"/>
      <c r="F7" s="7"/>
      <c r="G7" s="7"/>
      <c r="H7" s="8">
        <f>SUM(D7:G7)</f>
        <v>0</v>
      </c>
      <c r="I7" s="17"/>
      <c r="J7" s="17"/>
      <c r="K7" s="17"/>
      <c r="L7" s="17"/>
      <c r="M7" s="17"/>
    </row>
    <row r="8" spans="1:13" ht="30" x14ac:dyDescent="0.25">
      <c r="A8" s="33"/>
      <c r="B8" s="33"/>
      <c r="C8" s="25" t="s">
        <v>1</v>
      </c>
      <c r="D8" s="8"/>
      <c r="E8" s="7"/>
      <c r="F8" s="8"/>
      <c r="G8" s="7"/>
      <c r="H8" s="8">
        <f>F8</f>
        <v>0</v>
      </c>
      <c r="I8" s="17"/>
      <c r="J8" s="17"/>
      <c r="K8" s="17"/>
      <c r="L8" s="17"/>
      <c r="M8" s="17"/>
    </row>
    <row r="9" spans="1:13" ht="30" x14ac:dyDescent="0.25">
      <c r="A9" s="33"/>
      <c r="B9" s="33"/>
      <c r="C9" s="25" t="s">
        <v>5</v>
      </c>
      <c r="D9" s="7">
        <v>4755645</v>
      </c>
      <c r="E9" s="7"/>
      <c r="F9" s="7">
        <v>7512</v>
      </c>
      <c r="G9" s="7"/>
      <c r="H9" s="13">
        <f t="shared" ref="H9:H13" si="0">SUM(D9:G9)</f>
        <v>4763157</v>
      </c>
      <c r="I9" s="17"/>
      <c r="J9" s="18"/>
      <c r="K9" s="18"/>
      <c r="L9" s="18"/>
      <c r="M9" s="18"/>
    </row>
    <row r="10" spans="1:13" ht="18.75" x14ac:dyDescent="0.25">
      <c r="A10" s="33"/>
      <c r="B10" s="33"/>
      <c r="C10" s="2" t="s">
        <v>4</v>
      </c>
      <c r="D10" s="9">
        <f>D9</f>
        <v>4755645</v>
      </c>
      <c r="E10" s="9"/>
      <c r="F10" s="9">
        <f>SUM(F7:F9)</f>
        <v>7512</v>
      </c>
      <c r="G10" s="9"/>
      <c r="H10" s="10">
        <f>H8+H9</f>
        <v>4763157</v>
      </c>
      <c r="I10" s="19"/>
      <c r="J10" s="19"/>
      <c r="K10" s="19"/>
      <c r="L10" s="19"/>
      <c r="M10" s="20"/>
    </row>
    <row r="11" spans="1:13" ht="30" x14ac:dyDescent="0.25">
      <c r="A11" s="33" t="s">
        <v>14</v>
      </c>
      <c r="B11" s="33" t="s">
        <v>17</v>
      </c>
      <c r="C11" s="25" t="s">
        <v>2</v>
      </c>
      <c r="D11" s="7"/>
      <c r="E11" s="7"/>
      <c r="F11" s="7"/>
      <c r="G11" s="7"/>
      <c r="H11" s="8">
        <f t="shared" si="0"/>
        <v>0</v>
      </c>
      <c r="I11" s="17"/>
      <c r="J11" s="17"/>
      <c r="K11" s="17"/>
      <c r="L11" s="17"/>
      <c r="M11" s="17"/>
    </row>
    <row r="12" spans="1:13" ht="30" x14ac:dyDescent="0.25">
      <c r="A12" s="33"/>
      <c r="B12" s="33"/>
      <c r="C12" s="25" t="s">
        <v>1</v>
      </c>
      <c r="D12" s="8"/>
      <c r="E12" s="7"/>
      <c r="F12" s="8">
        <v>385892</v>
      </c>
      <c r="G12" s="7"/>
      <c r="H12" s="8">
        <f>D12+F12</f>
        <v>385892</v>
      </c>
      <c r="I12" s="17"/>
      <c r="J12" s="21"/>
      <c r="K12" s="17"/>
      <c r="L12" s="17"/>
      <c r="M12" s="17"/>
    </row>
    <row r="13" spans="1:13" ht="30" x14ac:dyDescent="0.25">
      <c r="A13" s="33"/>
      <c r="B13" s="33"/>
      <c r="C13" s="25" t="s">
        <v>5</v>
      </c>
      <c r="D13" s="7">
        <f>6864896+10281369</f>
        <v>17146265</v>
      </c>
      <c r="E13" s="7"/>
      <c r="F13" s="7"/>
      <c r="G13" s="7"/>
      <c r="H13" s="8">
        <f t="shared" si="0"/>
        <v>17146265</v>
      </c>
      <c r="I13" s="17"/>
      <c r="J13" s="22"/>
      <c r="K13" s="23"/>
      <c r="L13" s="17"/>
      <c r="M13" s="23"/>
    </row>
    <row r="14" spans="1:13" ht="18.75" x14ac:dyDescent="0.25">
      <c r="A14" s="33"/>
      <c r="B14" s="33"/>
      <c r="C14" s="2" t="s">
        <v>4</v>
      </c>
      <c r="D14" s="9">
        <f>SUM(D11:D13)</f>
        <v>17146265</v>
      </c>
      <c r="E14" s="9"/>
      <c r="F14" s="9">
        <f>SUM(F11:F13)</f>
        <v>385892</v>
      </c>
      <c r="G14" s="9"/>
      <c r="H14" s="12">
        <f>D14+F14</f>
        <v>17532157</v>
      </c>
      <c r="I14" s="19"/>
      <c r="J14" s="19"/>
      <c r="K14" s="19"/>
      <c r="L14" s="19"/>
      <c r="M14" s="20"/>
    </row>
    <row r="16" spans="1:13" ht="28.5" customHeight="1" x14ac:dyDescent="0.25">
      <c r="A16" s="32" t="s">
        <v>15</v>
      </c>
      <c r="B16" s="32"/>
      <c r="C16" s="32"/>
      <c r="D16" s="32"/>
      <c r="E16" s="32"/>
      <c r="F16" s="32"/>
      <c r="G16" s="32"/>
      <c r="H16" s="32"/>
    </row>
  </sheetData>
  <mergeCells count="11">
    <mergeCell ref="I5:M5"/>
    <mergeCell ref="A1:H1"/>
    <mergeCell ref="A5:A6"/>
    <mergeCell ref="B5:B6"/>
    <mergeCell ref="C5:C6"/>
    <mergeCell ref="D5:H5"/>
    <mergeCell ref="A7:A10"/>
    <mergeCell ref="B7:B10"/>
    <mergeCell ref="A11:A14"/>
    <mergeCell ref="B11:B14"/>
    <mergeCell ref="A16:H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view="pageBreakPreview" zoomScale="145" zoomScaleNormal="100" zoomScaleSheetLayoutView="145" workbookViewId="0">
      <selection activeCell="F13" sqref="F13"/>
    </sheetView>
  </sheetViews>
  <sheetFormatPr defaultRowHeight="15" x14ac:dyDescent="0.25"/>
  <cols>
    <col min="1" max="1" width="17.42578125" customWidth="1"/>
    <col min="2" max="2" width="15.85546875" customWidth="1"/>
    <col min="3" max="3" width="34.7109375" customWidth="1"/>
    <col min="4" max="4" width="11" customWidth="1"/>
    <col min="5" max="7" width="9.5703125" customWidth="1"/>
    <col min="8" max="8" width="11" customWidth="1"/>
  </cols>
  <sheetData>
    <row r="1" spans="1:8" ht="18.75" x14ac:dyDescent="0.25">
      <c r="A1" s="34" t="s">
        <v>12</v>
      </c>
      <c r="B1" s="34"/>
      <c r="C1" s="34"/>
      <c r="D1" s="34"/>
      <c r="E1" s="34"/>
      <c r="F1" s="34"/>
      <c r="G1" s="34"/>
      <c r="H1" s="34"/>
    </row>
    <row r="2" spans="1:8" ht="18.75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B3" s="4" t="s">
        <v>6</v>
      </c>
      <c r="C3" s="6" t="s">
        <v>23</v>
      </c>
      <c r="D3" s="6"/>
      <c r="E3" s="6"/>
      <c r="F3" s="6"/>
      <c r="G3" s="6"/>
      <c r="H3" s="5"/>
    </row>
    <row r="4" spans="1:8" x14ac:dyDescent="0.25">
      <c r="B4" s="3"/>
      <c r="C4" s="3"/>
      <c r="D4" s="3"/>
      <c r="E4" s="3"/>
      <c r="F4" s="3"/>
      <c r="G4" s="3"/>
      <c r="H4" s="1"/>
    </row>
    <row r="5" spans="1:8" x14ac:dyDescent="0.25">
      <c r="A5" s="33" t="s">
        <v>13</v>
      </c>
      <c r="B5" s="33" t="s">
        <v>7</v>
      </c>
      <c r="C5" s="35" t="s">
        <v>0</v>
      </c>
      <c r="D5" s="35" t="s">
        <v>16</v>
      </c>
      <c r="E5" s="35"/>
      <c r="F5" s="35"/>
      <c r="G5" s="35"/>
      <c r="H5" s="35"/>
    </row>
    <row r="6" spans="1:8" x14ac:dyDescent="0.25">
      <c r="A6" s="33"/>
      <c r="B6" s="33"/>
      <c r="C6" s="35"/>
      <c r="D6" s="28" t="s">
        <v>8</v>
      </c>
      <c r="E6" s="28" t="s">
        <v>9</v>
      </c>
      <c r="F6" s="28" t="s">
        <v>10</v>
      </c>
      <c r="G6" s="28" t="s">
        <v>11</v>
      </c>
      <c r="H6" s="28" t="s">
        <v>4</v>
      </c>
    </row>
    <row r="7" spans="1:8" ht="30" x14ac:dyDescent="0.25">
      <c r="A7" s="33" t="s">
        <v>3</v>
      </c>
      <c r="B7" s="33" t="s">
        <v>18</v>
      </c>
      <c r="C7" s="27" t="s">
        <v>2</v>
      </c>
      <c r="D7" s="7"/>
      <c r="E7" s="7"/>
      <c r="F7" s="7"/>
      <c r="G7" s="7"/>
      <c r="H7" s="8">
        <f>SUM(D7:G7)</f>
        <v>0</v>
      </c>
    </row>
    <row r="8" spans="1:8" ht="30" x14ac:dyDescent="0.25">
      <c r="A8" s="33"/>
      <c r="B8" s="33"/>
      <c r="C8" s="27" t="s">
        <v>1</v>
      </c>
      <c r="D8" s="8"/>
      <c r="E8" s="7"/>
      <c r="F8" s="8"/>
      <c r="G8" s="7"/>
      <c r="H8" s="8">
        <f>F8</f>
        <v>0</v>
      </c>
    </row>
    <row r="9" spans="1:8" ht="30" x14ac:dyDescent="0.25">
      <c r="A9" s="33"/>
      <c r="B9" s="33"/>
      <c r="C9" s="27" t="s">
        <v>5</v>
      </c>
      <c r="D9" s="7">
        <v>5090091</v>
      </c>
      <c r="E9" s="7"/>
      <c r="F9" s="7">
        <v>0</v>
      </c>
      <c r="G9" s="7"/>
      <c r="H9" s="13">
        <f t="shared" ref="H9:H13" si="0">SUM(D9:G9)</f>
        <v>5090091</v>
      </c>
    </row>
    <row r="10" spans="1:8" ht="18.75" x14ac:dyDescent="0.25">
      <c r="A10" s="33"/>
      <c r="B10" s="33"/>
      <c r="C10" s="2" t="s">
        <v>4</v>
      </c>
      <c r="D10" s="9">
        <f>D9</f>
        <v>5090091</v>
      </c>
      <c r="E10" s="9"/>
      <c r="F10" s="9">
        <f>SUM(F7:F9)</f>
        <v>0</v>
      </c>
      <c r="G10" s="9"/>
      <c r="H10" s="10">
        <f>H8+H9</f>
        <v>5090091</v>
      </c>
    </row>
    <row r="11" spans="1:8" ht="30" x14ac:dyDescent="0.25">
      <c r="A11" s="33" t="s">
        <v>14</v>
      </c>
      <c r="B11" s="33" t="s">
        <v>17</v>
      </c>
      <c r="C11" s="27" t="s">
        <v>2</v>
      </c>
      <c r="D11" s="7"/>
      <c r="E11" s="7"/>
      <c r="F11" s="7"/>
      <c r="G11" s="7"/>
      <c r="H11" s="8">
        <f t="shared" si="0"/>
        <v>0</v>
      </c>
    </row>
    <row r="12" spans="1:8" ht="30" x14ac:dyDescent="0.25">
      <c r="A12" s="33"/>
      <c r="B12" s="33"/>
      <c r="C12" s="27" t="s">
        <v>1</v>
      </c>
      <c r="D12" s="8"/>
      <c r="E12" s="7"/>
      <c r="F12" s="8">
        <v>442107</v>
      </c>
      <c r="G12" s="7"/>
      <c r="H12" s="8">
        <f>D12+F12</f>
        <v>442107</v>
      </c>
    </row>
    <row r="13" spans="1:8" ht="30" x14ac:dyDescent="0.25">
      <c r="A13" s="33"/>
      <c r="B13" s="33"/>
      <c r="C13" s="27" t="s">
        <v>5</v>
      </c>
      <c r="D13" s="7">
        <f>7392800+11206428</f>
        <v>18599228</v>
      </c>
      <c r="E13" s="7"/>
      <c r="F13" s="7"/>
      <c r="G13" s="7"/>
      <c r="H13" s="8">
        <f t="shared" si="0"/>
        <v>18599228</v>
      </c>
    </row>
    <row r="14" spans="1:8" ht="18.75" x14ac:dyDescent="0.25">
      <c r="A14" s="33"/>
      <c r="B14" s="33"/>
      <c r="C14" s="2" t="s">
        <v>4</v>
      </c>
      <c r="D14" s="9">
        <f>SUM(D11:D13)</f>
        <v>18599228</v>
      </c>
      <c r="E14" s="9"/>
      <c r="F14" s="9">
        <f>SUM(F11:F13)</f>
        <v>442107</v>
      </c>
      <c r="G14" s="9"/>
      <c r="H14" s="12">
        <f>D14+F14</f>
        <v>19041335</v>
      </c>
    </row>
    <row r="16" spans="1:8" x14ac:dyDescent="0.25">
      <c r="A16" s="32" t="s">
        <v>15</v>
      </c>
      <c r="B16" s="32"/>
      <c r="C16" s="32"/>
      <c r="D16" s="32"/>
      <c r="E16" s="32"/>
      <c r="F16" s="32"/>
      <c r="G16" s="32"/>
      <c r="H16" s="32"/>
    </row>
  </sheetData>
  <mergeCells count="10">
    <mergeCell ref="A11:A14"/>
    <mergeCell ref="B11:B14"/>
    <mergeCell ref="A16:H16"/>
    <mergeCell ref="A1:H1"/>
    <mergeCell ref="A5:A6"/>
    <mergeCell ref="B5:B6"/>
    <mergeCell ref="C5:C6"/>
    <mergeCell ref="D5:H5"/>
    <mergeCell ref="A7:A10"/>
    <mergeCell ref="B7:B10"/>
  </mergeCells>
  <pageMargins left="0.7" right="0.7" top="0.75" bottom="0.75" header="0.3" footer="0.3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view="pageBreakPreview" zoomScale="160" zoomScaleNormal="100" zoomScaleSheetLayoutView="160" workbookViewId="0">
      <selection activeCell="F13" sqref="F13"/>
    </sheetView>
  </sheetViews>
  <sheetFormatPr defaultRowHeight="15" x14ac:dyDescent="0.25"/>
  <cols>
    <col min="1" max="1" width="17.42578125" customWidth="1"/>
    <col min="2" max="2" width="15.85546875" customWidth="1"/>
    <col min="3" max="3" width="34.7109375" customWidth="1"/>
    <col min="4" max="4" width="11" customWidth="1"/>
    <col min="5" max="7" width="9.5703125" customWidth="1"/>
    <col min="8" max="8" width="11" customWidth="1"/>
  </cols>
  <sheetData>
    <row r="1" spans="1:8" ht="18.75" x14ac:dyDescent="0.25">
      <c r="A1" s="34" t="s">
        <v>12</v>
      </c>
      <c r="B1" s="34"/>
      <c r="C1" s="34"/>
      <c r="D1" s="34"/>
      <c r="E1" s="34"/>
      <c r="F1" s="34"/>
      <c r="G1" s="34"/>
      <c r="H1" s="34"/>
    </row>
    <row r="2" spans="1:8" ht="18.75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B3" s="4" t="s">
        <v>6</v>
      </c>
      <c r="C3" s="6" t="s">
        <v>24</v>
      </c>
      <c r="D3" s="6"/>
      <c r="E3" s="6"/>
      <c r="F3" s="6"/>
      <c r="G3" s="6"/>
      <c r="H3" s="5"/>
    </row>
    <row r="4" spans="1:8" x14ac:dyDescent="0.25">
      <c r="B4" s="3"/>
      <c r="C4" s="3"/>
      <c r="D4" s="3"/>
      <c r="E4" s="3"/>
      <c r="F4" s="3"/>
      <c r="G4" s="3"/>
      <c r="H4" s="1"/>
    </row>
    <row r="5" spans="1:8" x14ac:dyDescent="0.25">
      <c r="A5" s="33" t="s">
        <v>13</v>
      </c>
      <c r="B5" s="33" t="s">
        <v>7</v>
      </c>
      <c r="C5" s="35" t="s">
        <v>0</v>
      </c>
      <c r="D5" s="35" t="s">
        <v>16</v>
      </c>
      <c r="E5" s="35"/>
      <c r="F5" s="35"/>
      <c r="G5" s="35"/>
      <c r="H5" s="35"/>
    </row>
    <row r="6" spans="1:8" x14ac:dyDescent="0.25">
      <c r="A6" s="33"/>
      <c r="B6" s="33"/>
      <c r="C6" s="35"/>
      <c r="D6" s="28" t="s">
        <v>8</v>
      </c>
      <c r="E6" s="28" t="s">
        <v>9</v>
      </c>
      <c r="F6" s="28" t="s">
        <v>10</v>
      </c>
      <c r="G6" s="28" t="s">
        <v>11</v>
      </c>
      <c r="H6" s="28" t="s">
        <v>4</v>
      </c>
    </row>
    <row r="7" spans="1:8" ht="30" x14ac:dyDescent="0.25">
      <c r="A7" s="33" t="s">
        <v>3</v>
      </c>
      <c r="B7" s="33" t="s">
        <v>18</v>
      </c>
      <c r="C7" s="27" t="s">
        <v>2</v>
      </c>
      <c r="D7" s="7"/>
      <c r="E7" s="7"/>
      <c r="F7" s="7"/>
      <c r="G7" s="7"/>
      <c r="H7" s="8">
        <f>SUM(D7:G7)</f>
        <v>0</v>
      </c>
    </row>
    <row r="8" spans="1:8" ht="30" x14ac:dyDescent="0.25">
      <c r="A8" s="33"/>
      <c r="B8" s="33"/>
      <c r="C8" s="27" t="s">
        <v>1</v>
      </c>
      <c r="D8" s="8"/>
      <c r="E8" s="7"/>
      <c r="F8" s="8"/>
      <c r="G8" s="7"/>
      <c r="H8" s="8">
        <f>F8</f>
        <v>0</v>
      </c>
    </row>
    <row r="9" spans="1:8" ht="30" x14ac:dyDescent="0.25">
      <c r="A9" s="33"/>
      <c r="B9" s="33"/>
      <c r="C9" s="27" t="s">
        <v>5</v>
      </c>
      <c r="D9" s="7">
        <v>5059136</v>
      </c>
      <c r="E9" s="7"/>
      <c r="F9" s="7">
        <v>2556</v>
      </c>
      <c r="G9" s="7"/>
      <c r="H9" s="13">
        <f t="shared" ref="H9:H13" si="0">SUM(D9:G9)</f>
        <v>5061692</v>
      </c>
    </row>
    <row r="10" spans="1:8" ht="18.75" x14ac:dyDescent="0.25">
      <c r="A10" s="33"/>
      <c r="B10" s="33"/>
      <c r="C10" s="2" t="s">
        <v>4</v>
      </c>
      <c r="D10" s="9">
        <f>D9</f>
        <v>5059136</v>
      </c>
      <c r="E10" s="9"/>
      <c r="F10" s="9">
        <f>SUM(F7:F9)</f>
        <v>2556</v>
      </c>
      <c r="G10" s="9"/>
      <c r="H10" s="10">
        <f>H8+H9</f>
        <v>5061692</v>
      </c>
    </row>
    <row r="11" spans="1:8" ht="30" x14ac:dyDescent="0.25">
      <c r="A11" s="33" t="s">
        <v>14</v>
      </c>
      <c r="B11" s="33" t="s">
        <v>17</v>
      </c>
      <c r="C11" s="27" t="s">
        <v>2</v>
      </c>
      <c r="D11" s="7"/>
      <c r="E11" s="7"/>
      <c r="F11" s="7"/>
      <c r="G11" s="7"/>
      <c r="H11" s="8">
        <f t="shared" si="0"/>
        <v>0</v>
      </c>
    </row>
    <row r="12" spans="1:8" ht="30" x14ac:dyDescent="0.25">
      <c r="A12" s="33"/>
      <c r="B12" s="33"/>
      <c r="C12" s="27" t="s">
        <v>1</v>
      </c>
      <c r="D12" s="8"/>
      <c r="E12" s="7"/>
      <c r="F12" s="8">
        <v>475215</v>
      </c>
      <c r="G12" s="7"/>
      <c r="H12" s="8">
        <f>D12+F12</f>
        <v>475215</v>
      </c>
    </row>
    <row r="13" spans="1:8" ht="30" x14ac:dyDescent="0.25">
      <c r="A13" s="33"/>
      <c r="B13" s="33"/>
      <c r="C13" s="27" t="s">
        <v>5</v>
      </c>
      <c r="D13" s="7">
        <f>7359125+10980093</f>
        <v>18339218</v>
      </c>
      <c r="E13" s="7"/>
      <c r="F13" s="7"/>
      <c r="G13" s="7"/>
      <c r="H13" s="8">
        <f t="shared" si="0"/>
        <v>18339218</v>
      </c>
    </row>
    <row r="14" spans="1:8" ht="18.75" x14ac:dyDescent="0.25">
      <c r="A14" s="33"/>
      <c r="B14" s="33"/>
      <c r="C14" s="2" t="s">
        <v>4</v>
      </c>
      <c r="D14" s="9">
        <f>SUM(D11:D13)</f>
        <v>18339218</v>
      </c>
      <c r="E14" s="9"/>
      <c r="F14" s="9">
        <f>SUM(F11:F13)</f>
        <v>475215</v>
      </c>
      <c r="G14" s="9"/>
      <c r="H14" s="12">
        <f>D14+F14</f>
        <v>18814433</v>
      </c>
    </row>
    <row r="16" spans="1:8" x14ac:dyDescent="0.25">
      <c r="A16" s="32" t="s">
        <v>15</v>
      </c>
      <c r="B16" s="32"/>
      <c r="C16" s="32"/>
      <c r="D16" s="32"/>
      <c r="E16" s="32"/>
      <c r="F16" s="32"/>
      <c r="G16" s="32"/>
      <c r="H16" s="32"/>
    </row>
  </sheetData>
  <mergeCells count="10">
    <mergeCell ref="A11:A14"/>
    <mergeCell ref="B11:B14"/>
    <mergeCell ref="A16:H16"/>
    <mergeCell ref="A1:H1"/>
    <mergeCell ref="A5:A6"/>
    <mergeCell ref="B5:B6"/>
    <mergeCell ref="C5:C6"/>
    <mergeCell ref="D5:H5"/>
    <mergeCell ref="A7:A10"/>
    <mergeCell ref="B7:B10"/>
  </mergeCells>
  <pageMargins left="0.7" right="0.7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view="pageBreakPreview" zoomScale="145" zoomScaleNormal="100" zoomScaleSheetLayoutView="145" workbookViewId="0">
      <selection activeCell="F13" sqref="F13"/>
    </sheetView>
  </sheetViews>
  <sheetFormatPr defaultRowHeight="15" x14ac:dyDescent="0.25"/>
  <cols>
    <col min="1" max="1" width="17.42578125" customWidth="1"/>
    <col min="2" max="2" width="15.85546875" customWidth="1"/>
    <col min="3" max="3" width="34.7109375" customWidth="1"/>
    <col min="4" max="4" width="11" customWidth="1"/>
    <col min="5" max="7" width="9.5703125" customWidth="1"/>
    <col min="8" max="8" width="11" customWidth="1"/>
  </cols>
  <sheetData>
    <row r="1" spans="1:8" ht="18.75" x14ac:dyDescent="0.25">
      <c r="A1" s="34" t="s">
        <v>12</v>
      </c>
      <c r="B1" s="34"/>
      <c r="C1" s="34"/>
      <c r="D1" s="34"/>
      <c r="E1" s="34"/>
      <c r="F1" s="34"/>
      <c r="G1" s="34"/>
      <c r="H1" s="34"/>
    </row>
    <row r="2" spans="1:8" ht="18.75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B3" s="4" t="s">
        <v>6</v>
      </c>
      <c r="C3" s="6" t="s">
        <v>25</v>
      </c>
      <c r="D3" s="6"/>
      <c r="E3" s="6"/>
      <c r="F3" s="6"/>
      <c r="G3" s="6"/>
      <c r="H3" s="5"/>
    </row>
    <row r="4" spans="1:8" x14ac:dyDescent="0.25">
      <c r="B4" s="3"/>
      <c r="C4" s="3"/>
      <c r="D4" s="3"/>
      <c r="E4" s="3"/>
      <c r="F4" s="3"/>
      <c r="G4" s="3"/>
      <c r="H4" s="1"/>
    </row>
    <row r="5" spans="1:8" x14ac:dyDescent="0.25">
      <c r="A5" s="33" t="s">
        <v>13</v>
      </c>
      <c r="B5" s="33" t="s">
        <v>7</v>
      </c>
      <c r="C5" s="35" t="s">
        <v>0</v>
      </c>
      <c r="D5" s="35" t="s">
        <v>16</v>
      </c>
      <c r="E5" s="35"/>
      <c r="F5" s="35"/>
      <c r="G5" s="35"/>
      <c r="H5" s="35"/>
    </row>
    <row r="6" spans="1:8" x14ac:dyDescent="0.25">
      <c r="A6" s="33"/>
      <c r="B6" s="33"/>
      <c r="C6" s="35"/>
      <c r="D6" s="28" t="s">
        <v>8</v>
      </c>
      <c r="E6" s="28" t="s">
        <v>9</v>
      </c>
      <c r="F6" s="28" t="s">
        <v>10</v>
      </c>
      <c r="G6" s="28" t="s">
        <v>11</v>
      </c>
      <c r="H6" s="28" t="s">
        <v>4</v>
      </c>
    </row>
    <row r="7" spans="1:8" ht="30" x14ac:dyDescent="0.25">
      <c r="A7" s="33" t="s">
        <v>3</v>
      </c>
      <c r="B7" s="33" t="s">
        <v>18</v>
      </c>
      <c r="C7" s="27" t="s">
        <v>2</v>
      </c>
      <c r="D7" s="7"/>
      <c r="E7" s="7"/>
      <c r="F7" s="7"/>
      <c r="G7" s="7"/>
      <c r="H7" s="8">
        <f>SUM(D7:G7)</f>
        <v>0</v>
      </c>
    </row>
    <row r="8" spans="1:8" ht="30" x14ac:dyDescent="0.25">
      <c r="A8" s="33"/>
      <c r="B8" s="33"/>
      <c r="C8" s="27" t="s">
        <v>1</v>
      </c>
      <c r="D8" s="8"/>
      <c r="E8" s="7"/>
      <c r="F8" s="8"/>
      <c r="G8" s="7"/>
      <c r="H8" s="8">
        <f>F8</f>
        <v>0</v>
      </c>
    </row>
    <row r="9" spans="1:8" ht="30" x14ac:dyDescent="0.25">
      <c r="A9" s="33"/>
      <c r="B9" s="33"/>
      <c r="C9" s="27" t="s">
        <v>5</v>
      </c>
      <c r="D9" s="7">
        <v>5305279</v>
      </c>
      <c r="E9" s="7"/>
      <c r="F9" s="7">
        <v>2458</v>
      </c>
      <c r="G9" s="7"/>
      <c r="H9" s="13">
        <f t="shared" ref="H9:H13" si="0">SUM(D9:G9)</f>
        <v>5307737</v>
      </c>
    </row>
    <row r="10" spans="1:8" ht="18.75" x14ac:dyDescent="0.25">
      <c r="A10" s="33"/>
      <c r="B10" s="33"/>
      <c r="C10" s="2" t="s">
        <v>4</v>
      </c>
      <c r="D10" s="9">
        <f>D9</f>
        <v>5305279</v>
      </c>
      <c r="E10" s="9"/>
      <c r="F10" s="9">
        <f>SUM(F7:F9)</f>
        <v>2458</v>
      </c>
      <c r="G10" s="9"/>
      <c r="H10" s="10">
        <f>H8+H9</f>
        <v>5307737</v>
      </c>
    </row>
    <row r="11" spans="1:8" ht="30" x14ac:dyDescent="0.25">
      <c r="A11" s="33" t="s">
        <v>14</v>
      </c>
      <c r="B11" s="33" t="s">
        <v>17</v>
      </c>
      <c r="C11" s="27" t="s">
        <v>2</v>
      </c>
      <c r="D11" s="7"/>
      <c r="E11" s="7"/>
      <c r="F11" s="7"/>
      <c r="G11" s="7"/>
      <c r="H11" s="8">
        <f t="shared" si="0"/>
        <v>0</v>
      </c>
    </row>
    <row r="12" spans="1:8" ht="30" x14ac:dyDescent="0.25">
      <c r="A12" s="33"/>
      <c r="B12" s="33"/>
      <c r="C12" s="27" t="s">
        <v>1</v>
      </c>
      <c r="D12" s="8"/>
      <c r="E12" s="7"/>
      <c r="F12" s="8">
        <v>532597</v>
      </c>
      <c r="G12" s="7"/>
      <c r="H12" s="8">
        <f>D12+F12</f>
        <v>532597</v>
      </c>
    </row>
    <row r="13" spans="1:8" ht="30" x14ac:dyDescent="0.25">
      <c r="A13" s="33"/>
      <c r="B13" s="33"/>
      <c r="C13" s="27" t="s">
        <v>5</v>
      </c>
      <c r="D13" s="7">
        <f>7630502+11479356</f>
        <v>19109858</v>
      </c>
      <c r="E13" s="7"/>
      <c r="F13" s="7"/>
      <c r="G13" s="7"/>
      <c r="H13" s="8">
        <f t="shared" si="0"/>
        <v>19109858</v>
      </c>
    </row>
    <row r="14" spans="1:8" ht="18.75" x14ac:dyDescent="0.25">
      <c r="A14" s="33"/>
      <c r="B14" s="33"/>
      <c r="C14" s="2" t="s">
        <v>4</v>
      </c>
      <c r="D14" s="9">
        <f>SUM(D11:D13)</f>
        <v>19109858</v>
      </c>
      <c r="E14" s="9"/>
      <c r="F14" s="9">
        <f>SUM(F11:F13)</f>
        <v>532597</v>
      </c>
      <c r="G14" s="9"/>
      <c r="H14" s="12">
        <f>D14+F14</f>
        <v>19642455</v>
      </c>
    </row>
    <row r="16" spans="1:8" x14ac:dyDescent="0.25">
      <c r="A16" s="32" t="s">
        <v>15</v>
      </c>
      <c r="B16" s="32"/>
      <c r="C16" s="32"/>
      <c r="D16" s="32"/>
      <c r="E16" s="32"/>
      <c r="F16" s="32"/>
      <c r="G16" s="32"/>
      <c r="H16" s="32"/>
    </row>
  </sheetData>
  <mergeCells count="10">
    <mergeCell ref="A11:A14"/>
    <mergeCell ref="B11:B14"/>
    <mergeCell ref="A16:H16"/>
    <mergeCell ref="A1:H1"/>
    <mergeCell ref="A5:A6"/>
    <mergeCell ref="B5:B6"/>
    <mergeCell ref="C5:C6"/>
    <mergeCell ref="D5:H5"/>
    <mergeCell ref="A7:A10"/>
    <mergeCell ref="B7:B10"/>
  </mergeCells>
  <pageMargins left="0.7" right="0.7" top="0.75" bottom="0.75" header="0.3" footer="0.3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view="pageBreakPreview" zoomScale="145" zoomScaleNormal="100" zoomScaleSheetLayoutView="145" workbookViewId="0">
      <selection sqref="A1:H16"/>
    </sheetView>
  </sheetViews>
  <sheetFormatPr defaultRowHeight="15" x14ac:dyDescent="0.25"/>
  <cols>
    <col min="1" max="1" width="17.42578125" customWidth="1"/>
    <col min="2" max="2" width="15.85546875" customWidth="1"/>
    <col min="3" max="3" width="34.7109375" customWidth="1"/>
    <col min="4" max="4" width="11" customWidth="1"/>
    <col min="5" max="7" width="9.5703125" customWidth="1"/>
    <col min="8" max="8" width="11" customWidth="1"/>
  </cols>
  <sheetData>
    <row r="1" spans="1:8" ht="18.75" x14ac:dyDescent="0.25">
      <c r="A1" s="34" t="s">
        <v>12</v>
      </c>
      <c r="B1" s="34"/>
      <c r="C1" s="34"/>
      <c r="D1" s="34"/>
      <c r="E1" s="34"/>
      <c r="F1" s="34"/>
      <c r="G1" s="34"/>
      <c r="H1" s="34"/>
    </row>
    <row r="2" spans="1:8" ht="18.75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B3" s="4" t="s">
        <v>6</v>
      </c>
      <c r="C3" s="6" t="s">
        <v>26</v>
      </c>
      <c r="D3" s="6"/>
      <c r="E3" s="6"/>
      <c r="F3" s="6"/>
      <c r="G3" s="6"/>
      <c r="H3" s="5"/>
    </row>
    <row r="4" spans="1:8" x14ac:dyDescent="0.25">
      <c r="B4" s="3"/>
      <c r="C4" s="3"/>
      <c r="D4" s="3"/>
      <c r="E4" s="3"/>
      <c r="F4" s="3"/>
      <c r="G4" s="3"/>
      <c r="H4" s="1"/>
    </row>
    <row r="5" spans="1:8" x14ac:dyDescent="0.25">
      <c r="A5" s="33" t="s">
        <v>13</v>
      </c>
      <c r="B5" s="33" t="s">
        <v>7</v>
      </c>
      <c r="C5" s="35" t="s">
        <v>0</v>
      </c>
      <c r="D5" s="35" t="s">
        <v>16</v>
      </c>
      <c r="E5" s="35"/>
      <c r="F5" s="35"/>
      <c r="G5" s="35"/>
      <c r="H5" s="35"/>
    </row>
    <row r="6" spans="1:8" x14ac:dyDescent="0.25">
      <c r="A6" s="33"/>
      <c r="B6" s="33"/>
      <c r="C6" s="35"/>
      <c r="D6" s="28" t="s">
        <v>8</v>
      </c>
      <c r="E6" s="28" t="s">
        <v>9</v>
      </c>
      <c r="F6" s="28" t="s">
        <v>10</v>
      </c>
      <c r="G6" s="28" t="s">
        <v>11</v>
      </c>
      <c r="H6" s="28" t="s">
        <v>4</v>
      </c>
    </row>
    <row r="7" spans="1:8" ht="30" x14ac:dyDescent="0.25">
      <c r="A7" s="33" t="s">
        <v>3</v>
      </c>
      <c r="B7" s="33" t="s">
        <v>18</v>
      </c>
      <c r="C7" s="27" t="s">
        <v>2</v>
      </c>
      <c r="D7" s="7"/>
      <c r="E7" s="7"/>
      <c r="F7" s="7"/>
      <c r="G7" s="7"/>
      <c r="H7" s="8">
        <f>SUM(D7:G7)</f>
        <v>0</v>
      </c>
    </row>
    <row r="8" spans="1:8" ht="30" x14ac:dyDescent="0.25">
      <c r="A8" s="33"/>
      <c r="B8" s="33"/>
      <c r="C8" s="27" t="s">
        <v>1</v>
      </c>
      <c r="D8" s="8"/>
      <c r="E8" s="7"/>
      <c r="F8" s="8"/>
      <c r="G8" s="7"/>
      <c r="H8" s="8">
        <f>F8</f>
        <v>0</v>
      </c>
    </row>
    <row r="9" spans="1:8" ht="30" x14ac:dyDescent="0.25">
      <c r="A9" s="33"/>
      <c r="B9" s="33"/>
      <c r="C9" s="27" t="s">
        <v>5</v>
      </c>
      <c r="D9" s="7">
        <v>5329930</v>
      </c>
      <c r="E9" s="7"/>
      <c r="F9" s="7">
        <v>2684</v>
      </c>
      <c r="G9" s="7"/>
      <c r="H9" s="13">
        <f t="shared" ref="H9:H13" si="0">SUM(D9:G9)</f>
        <v>5332614</v>
      </c>
    </row>
    <row r="10" spans="1:8" ht="18.75" x14ac:dyDescent="0.25">
      <c r="A10" s="33"/>
      <c r="B10" s="33"/>
      <c r="C10" s="2" t="s">
        <v>4</v>
      </c>
      <c r="D10" s="9">
        <f>D9</f>
        <v>5329930</v>
      </c>
      <c r="E10" s="9"/>
      <c r="F10" s="9">
        <f>SUM(F7:F9)</f>
        <v>2684</v>
      </c>
      <c r="G10" s="9"/>
      <c r="H10" s="10">
        <f>H8+H9</f>
        <v>5332614</v>
      </c>
    </row>
    <row r="11" spans="1:8" ht="30" x14ac:dyDescent="0.25">
      <c r="A11" s="33" t="s">
        <v>14</v>
      </c>
      <c r="B11" s="33" t="s">
        <v>17</v>
      </c>
      <c r="C11" s="27" t="s">
        <v>2</v>
      </c>
      <c r="D11" s="7"/>
      <c r="E11" s="7"/>
      <c r="F11" s="7"/>
      <c r="G11" s="7"/>
      <c r="H11" s="8">
        <f t="shared" si="0"/>
        <v>0</v>
      </c>
    </row>
    <row r="12" spans="1:8" ht="30" x14ac:dyDescent="0.25">
      <c r="A12" s="33"/>
      <c r="B12" s="33"/>
      <c r="C12" s="27" t="s">
        <v>1</v>
      </c>
      <c r="D12" s="8"/>
      <c r="E12" s="7"/>
      <c r="F12" s="8">
        <v>481704</v>
      </c>
      <c r="G12" s="7"/>
      <c r="H12" s="8">
        <f>D12+F12</f>
        <v>481704</v>
      </c>
    </row>
    <row r="13" spans="1:8" ht="30" x14ac:dyDescent="0.25">
      <c r="A13" s="33"/>
      <c r="B13" s="33"/>
      <c r="C13" s="27" t="s">
        <v>5</v>
      </c>
      <c r="D13" s="7">
        <f>7489200+11460468</f>
        <v>18949668</v>
      </c>
      <c r="E13" s="7"/>
      <c r="F13" s="7"/>
      <c r="G13" s="7"/>
      <c r="H13" s="8">
        <f t="shared" si="0"/>
        <v>18949668</v>
      </c>
    </row>
    <row r="14" spans="1:8" ht="18.75" x14ac:dyDescent="0.25">
      <c r="A14" s="33"/>
      <c r="B14" s="33"/>
      <c r="C14" s="2" t="s">
        <v>4</v>
      </c>
      <c r="D14" s="9">
        <f>SUM(D11:D13)</f>
        <v>18949668</v>
      </c>
      <c r="E14" s="9"/>
      <c r="F14" s="9">
        <f>SUM(F11:F13)</f>
        <v>481704</v>
      </c>
      <c r="G14" s="9"/>
      <c r="H14" s="12">
        <f>D14+F14</f>
        <v>19431372</v>
      </c>
    </row>
    <row r="16" spans="1:8" x14ac:dyDescent="0.25">
      <c r="A16" s="32" t="s">
        <v>15</v>
      </c>
      <c r="B16" s="32"/>
      <c r="C16" s="32"/>
      <c r="D16" s="32"/>
      <c r="E16" s="32"/>
      <c r="F16" s="32"/>
      <c r="G16" s="32"/>
      <c r="H16" s="32"/>
    </row>
  </sheetData>
  <mergeCells count="10">
    <mergeCell ref="A11:A14"/>
    <mergeCell ref="B11:B14"/>
    <mergeCell ref="A16:H16"/>
    <mergeCell ref="A1:H1"/>
    <mergeCell ref="A5:A6"/>
    <mergeCell ref="B5:B6"/>
    <mergeCell ref="C5:C6"/>
    <mergeCell ref="D5:H5"/>
    <mergeCell ref="A7:A10"/>
    <mergeCell ref="B7:B10"/>
  </mergeCells>
  <pageMargins left="0.7" right="0.7" top="0.75" bottom="0.75" header="0.3" footer="0.3"/>
  <pageSetup paperSize="9" scale="7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BreakPreview" zoomScale="145" zoomScaleNormal="100" zoomScaleSheetLayoutView="145" workbookViewId="0">
      <selection activeCell="F13" sqref="F13"/>
    </sheetView>
  </sheetViews>
  <sheetFormatPr defaultRowHeight="15" x14ac:dyDescent="0.25"/>
  <cols>
    <col min="1" max="1" width="17.42578125" customWidth="1"/>
    <col min="2" max="2" width="15.85546875" customWidth="1"/>
    <col min="3" max="3" width="34.7109375" customWidth="1"/>
    <col min="4" max="4" width="11" customWidth="1"/>
    <col min="5" max="7" width="9.5703125" customWidth="1"/>
    <col min="8" max="8" width="11" customWidth="1"/>
  </cols>
  <sheetData>
    <row r="1" spans="1:8" ht="18.75" x14ac:dyDescent="0.25">
      <c r="A1" s="34" t="s">
        <v>12</v>
      </c>
      <c r="B1" s="34"/>
      <c r="C1" s="34"/>
      <c r="D1" s="34"/>
      <c r="E1" s="34"/>
      <c r="F1" s="34"/>
      <c r="G1" s="34"/>
      <c r="H1" s="34"/>
    </row>
    <row r="2" spans="1:8" ht="18.75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B3" s="4" t="s">
        <v>6</v>
      </c>
      <c r="C3" s="6" t="s">
        <v>27</v>
      </c>
      <c r="D3" s="6"/>
      <c r="E3" s="6"/>
      <c r="F3" s="6"/>
      <c r="G3" s="6"/>
      <c r="H3" s="5"/>
    </row>
    <row r="4" spans="1:8" x14ac:dyDescent="0.25">
      <c r="B4" s="3"/>
      <c r="C4" s="3"/>
      <c r="D4" s="3"/>
      <c r="E4" s="3"/>
      <c r="F4" s="3"/>
      <c r="G4" s="3"/>
      <c r="H4" s="1"/>
    </row>
    <row r="5" spans="1:8" x14ac:dyDescent="0.25">
      <c r="A5" s="33" t="s">
        <v>13</v>
      </c>
      <c r="B5" s="33" t="s">
        <v>7</v>
      </c>
      <c r="C5" s="35" t="s">
        <v>0</v>
      </c>
      <c r="D5" s="35" t="s">
        <v>16</v>
      </c>
      <c r="E5" s="35"/>
      <c r="F5" s="35"/>
      <c r="G5" s="35"/>
      <c r="H5" s="35"/>
    </row>
    <row r="6" spans="1:8" x14ac:dyDescent="0.25">
      <c r="A6" s="33"/>
      <c r="B6" s="33"/>
      <c r="C6" s="35"/>
      <c r="D6" s="30" t="s">
        <v>8</v>
      </c>
      <c r="E6" s="30" t="s">
        <v>9</v>
      </c>
      <c r="F6" s="30" t="s">
        <v>10</v>
      </c>
      <c r="G6" s="30" t="s">
        <v>11</v>
      </c>
      <c r="H6" s="30" t="s">
        <v>4</v>
      </c>
    </row>
    <row r="7" spans="1:8" ht="30" x14ac:dyDescent="0.25">
      <c r="A7" s="33" t="s">
        <v>3</v>
      </c>
      <c r="B7" s="33" t="s">
        <v>18</v>
      </c>
      <c r="C7" s="29" t="s">
        <v>2</v>
      </c>
      <c r="D7" s="7"/>
      <c r="E7" s="7"/>
      <c r="F7" s="7"/>
      <c r="G7" s="7"/>
      <c r="H7" s="8">
        <f>SUM(D7:G7)</f>
        <v>0</v>
      </c>
    </row>
    <row r="8" spans="1:8" ht="30" x14ac:dyDescent="0.25">
      <c r="A8" s="33"/>
      <c r="B8" s="33"/>
      <c r="C8" s="29" t="s">
        <v>1</v>
      </c>
      <c r="D8" s="8"/>
      <c r="E8" s="7"/>
      <c r="F8" s="8"/>
      <c r="G8" s="7"/>
      <c r="H8" s="8">
        <f>F8</f>
        <v>0</v>
      </c>
    </row>
    <row r="9" spans="1:8" ht="30" x14ac:dyDescent="0.25">
      <c r="A9" s="33"/>
      <c r="B9" s="33"/>
      <c r="C9" s="29" t="s">
        <v>5</v>
      </c>
      <c r="D9" s="7">
        <v>5075630</v>
      </c>
      <c r="E9" s="7"/>
      <c r="F9" s="7">
        <v>3211</v>
      </c>
      <c r="G9" s="7"/>
      <c r="H9" s="13">
        <f t="shared" ref="H9:H13" si="0">SUM(D9:G9)</f>
        <v>5078841</v>
      </c>
    </row>
    <row r="10" spans="1:8" ht="18.75" x14ac:dyDescent="0.25">
      <c r="A10" s="33"/>
      <c r="B10" s="33"/>
      <c r="C10" s="2" t="s">
        <v>4</v>
      </c>
      <c r="D10" s="9">
        <f>D9</f>
        <v>5075630</v>
      </c>
      <c r="E10" s="9"/>
      <c r="F10" s="9">
        <f>SUM(F7:F9)</f>
        <v>3211</v>
      </c>
      <c r="G10" s="9"/>
      <c r="H10" s="10">
        <f>H8+H9</f>
        <v>5078841</v>
      </c>
    </row>
    <row r="11" spans="1:8" ht="30" x14ac:dyDescent="0.25">
      <c r="A11" s="33" t="s">
        <v>14</v>
      </c>
      <c r="B11" s="33" t="s">
        <v>17</v>
      </c>
      <c r="C11" s="29" t="s">
        <v>2</v>
      </c>
      <c r="D11" s="7"/>
      <c r="E11" s="7"/>
      <c r="F11" s="7"/>
      <c r="G11" s="7"/>
      <c r="H11" s="8">
        <f t="shared" si="0"/>
        <v>0</v>
      </c>
    </row>
    <row r="12" spans="1:8" ht="30" x14ac:dyDescent="0.25">
      <c r="A12" s="33"/>
      <c r="B12" s="33"/>
      <c r="C12" s="29" t="s">
        <v>1</v>
      </c>
      <c r="D12" s="8"/>
      <c r="E12" s="7"/>
      <c r="F12" s="8">
        <v>473126</v>
      </c>
      <c r="G12" s="7"/>
      <c r="H12" s="8">
        <f>D12+F12</f>
        <v>473126</v>
      </c>
    </row>
    <row r="13" spans="1:8" ht="30" x14ac:dyDescent="0.25">
      <c r="A13" s="33"/>
      <c r="B13" s="33"/>
      <c r="C13" s="29" t="s">
        <v>5</v>
      </c>
      <c r="D13" s="7">
        <f>7054000+10839831</f>
        <v>17893831</v>
      </c>
      <c r="E13" s="7"/>
      <c r="F13" s="7"/>
      <c r="G13" s="7"/>
      <c r="H13" s="8">
        <f t="shared" si="0"/>
        <v>17893831</v>
      </c>
    </row>
    <row r="14" spans="1:8" ht="18.75" x14ac:dyDescent="0.25">
      <c r="A14" s="33"/>
      <c r="B14" s="33"/>
      <c r="C14" s="2" t="s">
        <v>4</v>
      </c>
      <c r="D14" s="9">
        <f>SUM(D11:D13)</f>
        <v>17893831</v>
      </c>
      <c r="E14" s="9"/>
      <c r="F14" s="9">
        <f>SUM(F11:F13)</f>
        <v>473126</v>
      </c>
      <c r="G14" s="9"/>
      <c r="H14" s="12">
        <f>D14+F14</f>
        <v>18366957</v>
      </c>
    </row>
    <row r="16" spans="1:8" x14ac:dyDescent="0.25">
      <c r="A16" s="32" t="s">
        <v>15</v>
      </c>
      <c r="B16" s="32"/>
      <c r="C16" s="32"/>
      <c r="D16" s="32"/>
      <c r="E16" s="32"/>
      <c r="F16" s="32"/>
      <c r="G16" s="32"/>
      <c r="H16" s="32"/>
    </row>
  </sheetData>
  <mergeCells count="10">
    <mergeCell ref="A11:A14"/>
    <mergeCell ref="B11:B14"/>
    <mergeCell ref="A16:H16"/>
    <mergeCell ref="A1:H1"/>
    <mergeCell ref="A5:A6"/>
    <mergeCell ref="B5:B6"/>
    <mergeCell ref="C5:C6"/>
    <mergeCell ref="D5:H5"/>
    <mergeCell ref="A7:A10"/>
    <mergeCell ref="B7:B10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апрель!Область_печати</vt:lpstr>
      <vt:lpstr>март!Область_печати</vt:lpstr>
      <vt:lpstr>февраль!Область_печати</vt:lpstr>
      <vt:lpstr>январь!Область_печати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Зубков Г.В.</cp:lastModifiedBy>
  <cp:lastPrinted>2021-06-08T13:04:43Z</cp:lastPrinted>
  <dcterms:created xsi:type="dcterms:W3CDTF">2021-05-06T12:39:38Z</dcterms:created>
  <dcterms:modified xsi:type="dcterms:W3CDTF">2026-10-29T08:25:28Z</dcterms:modified>
</cp:coreProperties>
</file>